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2288" windowHeight="5892"/>
  </bookViews>
  <sheets>
    <sheet name="Αρχική λύση" sheetId="1" r:id="rId1"/>
    <sheet name="Φύλλο1" sheetId="12" r:id="rId2"/>
    <sheet name="Solver για φ1=5" sheetId="8" r:id="rId3"/>
    <sheet name="Solver για φ1=10" sheetId="9" r:id="rId4"/>
    <sheet name="Solver για φ1=15" sheetId="10" r:id="rId5"/>
    <sheet name="Solver για φ1=20" sheetId="11" r:id="rId6"/>
  </sheets>
  <definedNames>
    <definedName name="solver_adj" localSheetId="3" hidden="1">'Solver για φ1=10'!$E$15:$E$22</definedName>
    <definedName name="solver_adj" localSheetId="4" hidden="1">'Solver για φ1=15'!$E$15:$E$22</definedName>
    <definedName name="solver_adj" localSheetId="5" hidden="1">'Solver για φ1=20'!$E$15:$E$22</definedName>
    <definedName name="solver_adj" localSheetId="2" hidden="1">'Solver για φ1=5'!$E$15:$E$22</definedName>
    <definedName name="solver_adj" localSheetId="0" hidden="1">'Αρχική λύση'!$E$16:$E$23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2" hidden="1">0.0001</definedName>
    <definedName name="solver_cvg" localSheetId="0" hidden="1">0.0001</definedName>
    <definedName name="solver_drv" localSheetId="3" hidden="1">1</definedName>
    <definedName name="solver_drv" localSheetId="4" hidden="1">1</definedName>
    <definedName name="solver_drv" localSheetId="5" hidden="1">1</definedName>
    <definedName name="solver_drv" localSheetId="2" hidden="1">1</definedName>
    <definedName name="solver_drv" localSheetId="0" hidden="1">2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2" hidden="1">1</definedName>
    <definedName name="solver_eng" localSheetId="0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2" hidden="1">1</definedName>
    <definedName name="solver_est" localSheetId="0" hidden="1">1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itr" localSheetId="2" hidden="1">2147483647</definedName>
    <definedName name="solver_itr" localSheetId="0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2" hidden="1">2147483647</definedName>
    <definedName name="solver_mip" localSheetId="0" hidden="1">2147483647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2" hidden="1">30</definedName>
    <definedName name="solver_mni" localSheetId="0" hidden="1">30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2" hidden="1">0.075</definedName>
    <definedName name="solver_mrt" localSheetId="0" hidden="1">0.075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2" hidden="1">2</definedName>
    <definedName name="solver_msl" localSheetId="0" hidden="1">2</definedName>
    <definedName name="solver_neg" localSheetId="3" hidden="1">2</definedName>
    <definedName name="solver_neg" localSheetId="4" hidden="1">1</definedName>
    <definedName name="solver_neg" localSheetId="5" hidden="1">1</definedName>
    <definedName name="solver_neg" localSheetId="2" hidden="1">1</definedName>
    <definedName name="solver_neg" localSheetId="0" hidden="1">2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2" hidden="1">2147483647</definedName>
    <definedName name="solver_nod" localSheetId="0" hidden="1">2147483647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2" hidden="1">0</definedName>
    <definedName name="solver_num" localSheetId="0" hidden="1">0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2" hidden="1">1</definedName>
    <definedName name="solver_nwt" localSheetId="0" hidden="1">1</definedName>
    <definedName name="solver_opt" localSheetId="3" hidden="1">'Solver για φ1=10'!$T$6</definedName>
    <definedName name="solver_opt" localSheetId="4" hidden="1">'Solver για φ1=15'!$T$6</definedName>
    <definedName name="solver_opt" localSheetId="5" hidden="1">'Solver για φ1=20'!$T$6</definedName>
    <definedName name="solver_opt" localSheetId="2" hidden="1">'Solver για φ1=5'!$T$6</definedName>
    <definedName name="solver_opt" localSheetId="0" hidden="1">'Αρχική λύση'!$L$10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2" hidden="1">0.000001</definedName>
    <definedName name="solver_pre" localSheetId="0" hidden="1">0.000001</definedName>
    <definedName name="solver_rbv" localSheetId="3" hidden="1">1</definedName>
    <definedName name="solver_rbv" localSheetId="4" hidden="1">1</definedName>
    <definedName name="solver_rbv" localSheetId="5" hidden="1">1</definedName>
    <definedName name="solver_rbv" localSheetId="2" hidden="1">1</definedName>
    <definedName name="solver_rbv" localSheetId="0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lx" localSheetId="2" hidden="1">2</definedName>
    <definedName name="solver_rlx" localSheetId="0" hidden="1">2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2" hidden="1">0</definedName>
    <definedName name="solver_rsd" localSheetId="0" hidden="1">0</definedName>
    <definedName name="solver_scl" localSheetId="3" hidden="1">1</definedName>
    <definedName name="solver_scl" localSheetId="4" hidden="1">1</definedName>
    <definedName name="solver_scl" localSheetId="5" hidden="1">1</definedName>
    <definedName name="solver_scl" localSheetId="2" hidden="1">1</definedName>
    <definedName name="solver_scl" localSheetId="0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2" hidden="1">2</definedName>
    <definedName name="solver_sho" localSheetId="0" hidden="1">2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2" hidden="1">100</definedName>
    <definedName name="solver_ssz" localSheetId="0" hidden="1">100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im" localSheetId="2" hidden="1">2147483647</definedName>
    <definedName name="solver_tim" localSheetId="0" hidden="1">2147483647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ol" localSheetId="2" hidden="1">0.01</definedName>
    <definedName name="solver_tol" localSheetId="0" hidden="1">0.01</definedName>
    <definedName name="solver_typ" localSheetId="3" hidden="1">3</definedName>
    <definedName name="solver_typ" localSheetId="4" hidden="1">3</definedName>
    <definedName name="solver_typ" localSheetId="5" hidden="1">3</definedName>
    <definedName name="solver_typ" localSheetId="2" hidden="1">3</definedName>
    <definedName name="solver_typ" localSheetId="0" hidden="1">3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2" hidden="1">0</definedName>
    <definedName name="solver_val" localSheetId="0" hidden="1">0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2" hidden="1">3</definedName>
    <definedName name="solver_ver" localSheetId="0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9" l="1"/>
  <c r="G19" i="9"/>
  <c r="G20" i="9"/>
  <c r="G21" i="9"/>
  <c r="G22" i="9"/>
  <c r="G15" i="9"/>
  <c r="G16" i="1"/>
  <c r="G15" i="8"/>
  <c r="G22" i="8"/>
  <c r="G21" i="8"/>
  <c r="G20" i="8"/>
  <c r="G19" i="8"/>
  <c r="G18" i="8"/>
  <c r="G17" i="8"/>
  <c r="G16" i="8"/>
  <c r="G18" i="1"/>
  <c r="G19" i="1"/>
  <c r="G20" i="1"/>
  <c r="G21" i="1"/>
  <c r="G22" i="1"/>
  <c r="G23" i="1"/>
  <c r="G17" i="1"/>
  <c r="G16" i="9" l="1"/>
  <c r="G17" i="9"/>
  <c r="G22" i="10"/>
  <c r="G17" i="11"/>
  <c r="G17" i="10"/>
  <c r="G16" i="11"/>
  <c r="G16" i="10"/>
  <c r="O7" i="1"/>
  <c r="O6" i="1"/>
  <c r="O6" i="9"/>
  <c r="O5" i="9"/>
  <c r="O6" i="8"/>
  <c r="O5" i="8"/>
  <c r="N4" i="8"/>
  <c r="N3" i="8"/>
  <c r="N4" i="9" l="1"/>
  <c r="N3" i="9"/>
  <c r="G22" i="11"/>
  <c r="G20" i="10"/>
  <c r="G20" i="11"/>
  <c r="G21" i="10"/>
  <c r="G21" i="11"/>
  <c r="G19" i="10"/>
  <c r="N3" i="10" s="1"/>
  <c r="G19" i="11"/>
  <c r="G18" i="11"/>
  <c r="G18" i="10"/>
  <c r="G15" i="11"/>
  <c r="G15" i="10"/>
  <c r="O5" i="1"/>
  <c r="O4" i="1"/>
  <c r="T6" i="8"/>
  <c r="T6" i="9" l="1"/>
  <c r="O5" i="11"/>
  <c r="O6" i="11"/>
  <c r="N3" i="11"/>
  <c r="N4" i="11"/>
  <c r="O6" i="10"/>
  <c r="O5" i="10"/>
  <c r="N4" i="10"/>
  <c r="L10" i="1"/>
  <c r="T6" i="10" l="1"/>
  <c r="T6" i="11"/>
</calcChain>
</file>

<file path=xl/sharedStrings.xml><?xml version="1.0" encoding="utf-8"?>
<sst xmlns="http://schemas.openxmlformats.org/spreadsheetml/2006/main" count="273" uniqueCount="40">
  <si>
    <t>Γνωστά:</t>
  </si>
  <si>
    <t>i0' =</t>
  </si>
  <si>
    <t>i1 =</t>
  </si>
  <si>
    <t>i2 =</t>
  </si>
  <si>
    <t>i2' =</t>
  </si>
  <si>
    <t xml:space="preserve">i3 = </t>
  </si>
  <si>
    <t>i4 =</t>
  </si>
  <si>
    <t>φ3 =</t>
  </si>
  <si>
    <t>φ4 =</t>
  </si>
  <si>
    <t>Αρχικές Τιμές Μεταβλητών:</t>
  </si>
  <si>
    <t>Παράμετρος:</t>
  </si>
  <si>
    <t>φ1 =</t>
  </si>
  <si>
    <t>φ2 =</t>
  </si>
  <si>
    <t>mm</t>
  </si>
  <si>
    <t>μοιρες</t>
  </si>
  <si>
    <t xml:space="preserve">i5 = </t>
  </si>
  <si>
    <t>i1cos(φ1)+i2cos(φ2)+i3cos(φ3)+iocos(φ0)=</t>
  </si>
  <si>
    <t>i1sin(φ1)+i2sin(φ2)+i3sin(φ3)+i0sin(φ0)=</t>
  </si>
  <si>
    <t>i1cos(φ1)+i2'cos(φ2')+i4cos(φ4)+i5cos(φ5)+i0'cos(φ0')=</t>
  </si>
  <si>
    <t>i1sin(φ1)+i2'sin(φ2')+i4sin(φ4)+i5sin(φ5)+i0'sin(φ0')=</t>
  </si>
  <si>
    <t>f1:</t>
  </si>
  <si>
    <t>f2:</t>
  </si>
  <si>
    <t>f3:</t>
  </si>
  <si>
    <t>f4:</t>
  </si>
  <si>
    <t>i0 =</t>
  </si>
  <si>
    <t>φ0=</t>
  </si>
  <si>
    <t>φ0'=</t>
  </si>
  <si>
    <t>φ5=</t>
  </si>
  <si>
    <t>φ2' =</t>
  </si>
  <si>
    <t>degree</t>
  </si>
  <si>
    <t>radian</t>
  </si>
  <si>
    <t>f1^2+f2^2+f3^2+f4^2=</t>
  </si>
  <si>
    <t>rad</t>
  </si>
  <si>
    <t>Γνωστά</t>
  </si>
  <si>
    <t>Παράμετρος</t>
  </si>
  <si>
    <t>Αρχικές Τιμές Μεταβλητών</t>
  </si>
  <si>
    <t>i1cos(φ1)+i2cos(φ2)+i3cos(φ3)+iocos(φ0)=0</t>
  </si>
  <si>
    <t>i1sin(φ1)+i2sin(φ2)+i3sin(φ3)+i0sin(φ0)=0</t>
  </si>
  <si>
    <t>i1cos(φ1)+i2'cos(φ2')+i4cos(φ4)+i5cos(φ5)+i0'cos(φ0')=0</t>
  </si>
  <si>
    <t>i1sin(φ1)+i2'sin(φ2')+i4sin(φ4)+i5sin(φ5)+i0'sin(φ0')=0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</si>
</sst>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Pecita"/>
      <family val="4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68580</xdr:colOff>
      <xdr:row>11</xdr:row>
      <xdr:rowOff>135255</xdr:rowOff>
    </xdr:from>
    <xdr:to>
      <xdr:col>18</xdr:col>
      <xdr:colOff>11430</xdr:colOff>
      <xdr:row>34</xdr:row>
      <xdr:rowOff>173015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2146935"/>
          <a:ext cx="6122670" cy="42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="80" zoomScaleNormal="80" workbookViewId="0">
      <selection activeCell="W32" sqref="W32"/>
    </sheetView>
  </sheetViews>
  <sheetFormatPr defaultRowHeight="14.4" x14ac:dyDescent="0.3"/>
  <cols>
    <col min="2" max="2" width="6" customWidth="1"/>
    <col min="3" max="3" width="9.5546875" customWidth="1"/>
    <col min="4" max="4" width="6.44140625" customWidth="1"/>
    <col min="5" max="5" width="8.109375" customWidth="1"/>
    <col min="7" max="7" width="10" bestFit="1" customWidth="1"/>
    <col min="9" max="9" width="4.88671875" customWidth="1"/>
    <col min="13" max="13" width="10.88671875" customWidth="1"/>
    <col min="14" max="14" width="10.5546875" customWidth="1"/>
    <col min="18" max="18" width="10.44140625" customWidth="1"/>
  </cols>
  <sheetData>
    <row r="1" spans="1:15" x14ac:dyDescent="0.3">
      <c r="D1" s="3"/>
    </row>
    <row r="2" spans="1:15" x14ac:dyDescent="0.3">
      <c r="E2" s="2"/>
      <c r="F2" s="2"/>
    </row>
    <row r="3" spans="1:15" x14ac:dyDescent="0.3">
      <c r="D3" t="s">
        <v>33</v>
      </c>
    </row>
    <row r="4" spans="1:15" x14ac:dyDescent="0.3">
      <c r="D4" t="s">
        <v>24</v>
      </c>
      <c r="E4">
        <v>75</v>
      </c>
      <c r="F4" t="s">
        <v>13</v>
      </c>
      <c r="I4" t="s">
        <v>20</v>
      </c>
      <c r="J4" t="s">
        <v>16</v>
      </c>
      <c r="O4">
        <f>E5*COS(G13)+E6*COS(G17)+E8*COS(G18)+E4*COS(G20)</f>
        <v>0.54935365463855179</v>
      </c>
    </row>
    <row r="5" spans="1:15" x14ac:dyDescent="0.3">
      <c r="D5" t="s">
        <v>2</v>
      </c>
      <c r="E5">
        <v>20</v>
      </c>
      <c r="F5" t="s">
        <v>13</v>
      </c>
      <c r="I5" t="s">
        <v>21</v>
      </c>
      <c r="J5" t="s">
        <v>17</v>
      </c>
      <c r="O5">
        <f>E5*SIN(G13)+E6*SIN(G17)+E8*SIN(G18)+E4*SIN(G20)</f>
        <v>1.0022807522918811</v>
      </c>
    </row>
    <row r="6" spans="1:15" x14ac:dyDescent="0.3">
      <c r="D6" t="s">
        <v>3</v>
      </c>
      <c r="E6">
        <v>60</v>
      </c>
      <c r="F6" t="s">
        <v>13</v>
      </c>
      <c r="I6" t="s">
        <v>22</v>
      </c>
      <c r="J6" t="s">
        <v>18</v>
      </c>
      <c r="O6">
        <f>E5*COS(G13)+E7*COS(G23)+E9*COS(G19)+E16*COS(G22)+E10*COS(G21)</f>
        <v>3.7641261454548385</v>
      </c>
    </row>
    <row r="7" spans="1:15" x14ac:dyDescent="0.3">
      <c r="D7" t="s">
        <v>4</v>
      </c>
      <c r="E7">
        <v>100</v>
      </c>
      <c r="F7" t="s">
        <v>13</v>
      </c>
      <c r="I7" t="s">
        <v>23</v>
      </c>
      <c r="J7" t="s">
        <v>19</v>
      </c>
      <c r="O7">
        <f>E5*SIN(G13)+E7*SIN(G23)+E9*SIN(G19)+E16*SIN(G22)+E10*SIN(G21)</f>
        <v>0.76975257894184212</v>
      </c>
    </row>
    <row r="8" spans="1:15" x14ac:dyDescent="0.3">
      <c r="D8" t="s">
        <v>5</v>
      </c>
      <c r="E8">
        <v>50</v>
      </c>
      <c r="F8" t="s">
        <v>13</v>
      </c>
    </row>
    <row r="9" spans="1:15" x14ac:dyDescent="0.3">
      <c r="D9" t="s">
        <v>6</v>
      </c>
      <c r="E9">
        <v>70</v>
      </c>
      <c r="F9" t="s">
        <v>13</v>
      </c>
    </row>
    <row r="10" spans="1:15" x14ac:dyDescent="0.3">
      <c r="D10" t="s">
        <v>1</v>
      </c>
      <c r="E10">
        <v>70</v>
      </c>
      <c r="F10" t="s">
        <v>13</v>
      </c>
      <c r="I10" t="s">
        <v>31</v>
      </c>
      <c r="L10">
        <f>(O4^2)+(O5^2)+(O6^2)+(O7^2)</f>
        <v>16.067520815963828</v>
      </c>
    </row>
    <row r="12" spans="1:15" x14ac:dyDescent="0.3">
      <c r="D12" t="s">
        <v>34</v>
      </c>
    </row>
    <row r="13" spans="1:15" x14ac:dyDescent="0.3">
      <c r="B13" s="2"/>
      <c r="D13" t="s">
        <v>11</v>
      </c>
      <c r="E13">
        <v>5</v>
      </c>
      <c r="F13" t="s">
        <v>14</v>
      </c>
      <c r="G13">
        <v>8.6999999999999994E-2</v>
      </c>
      <c r="H13" t="s">
        <v>32</v>
      </c>
    </row>
    <row r="14" spans="1:15" x14ac:dyDescent="0.3">
      <c r="A14" s="2"/>
      <c r="B14" s="2"/>
      <c r="C14" s="2"/>
    </row>
    <row r="15" spans="1:15" x14ac:dyDescent="0.3">
      <c r="B15" s="2"/>
      <c r="C15" s="2"/>
      <c r="D15" t="s">
        <v>35</v>
      </c>
    </row>
    <row r="16" spans="1:15" x14ac:dyDescent="0.3">
      <c r="A16" s="2"/>
      <c r="B16" s="2"/>
      <c r="C16" s="2"/>
      <c r="D16" t="s">
        <v>15</v>
      </c>
      <c r="E16">
        <v>0</v>
      </c>
      <c r="F16" t="s">
        <v>13</v>
      </c>
      <c r="G16">
        <f>E16</f>
        <v>0</v>
      </c>
      <c r="H16" t="s">
        <v>13</v>
      </c>
    </row>
    <row r="17" spans="1:8" x14ac:dyDescent="0.3">
      <c r="A17" s="2"/>
      <c r="B17" s="2"/>
      <c r="C17" s="2"/>
      <c r="D17" t="s">
        <v>12</v>
      </c>
      <c r="E17">
        <v>64</v>
      </c>
      <c r="F17" t="s">
        <v>14</v>
      </c>
      <c r="G17">
        <f>RADIANS(E17)</f>
        <v>1.1170107212763709</v>
      </c>
      <c r="H17" t="s">
        <v>32</v>
      </c>
    </row>
    <row r="18" spans="1:8" x14ac:dyDescent="0.3">
      <c r="D18" t="s">
        <v>7</v>
      </c>
      <c r="E18">
        <v>156</v>
      </c>
      <c r="F18" t="s">
        <v>14</v>
      </c>
      <c r="G18">
        <f t="shared" ref="G18:G23" si="0">RADIANS(E18)</f>
        <v>2.7227136331111539</v>
      </c>
      <c r="H18" t="s">
        <v>32</v>
      </c>
    </row>
    <row r="19" spans="1:8" x14ac:dyDescent="0.3">
      <c r="D19" t="s">
        <v>8</v>
      </c>
      <c r="E19">
        <v>252</v>
      </c>
      <c r="F19" t="s">
        <v>14</v>
      </c>
      <c r="G19">
        <f t="shared" si="0"/>
        <v>4.3982297150257104</v>
      </c>
      <c r="H19" t="s">
        <v>32</v>
      </c>
    </row>
    <row r="20" spans="1:8" x14ac:dyDescent="0.3">
      <c r="D20" t="s">
        <v>25</v>
      </c>
      <c r="E20">
        <v>270</v>
      </c>
      <c r="F20" t="s">
        <v>14</v>
      </c>
      <c r="G20">
        <f t="shared" si="0"/>
        <v>4.7123889803846897</v>
      </c>
      <c r="H20" t="s">
        <v>32</v>
      </c>
    </row>
    <row r="21" spans="1:8" x14ac:dyDescent="0.3">
      <c r="D21" t="s">
        <v>26</v>
      </c>
      <c r="E21">
        <v>180</v>
      </c>
      <c r="F21" t="s">
        <v>14</v>
      </c>
      <c r="G21">
        <f t="shared" si="0"/>
        <v>3.1415926535897931</v>
      </c>
      <c r="H21" t="s">
        <v>32</v>
      </c>
    </row>
    <row r="22" spans="1:8" x14ac:dyDescent="0.3">
      <c r="D22" t="s">
        <v>27</v>
      </c>
      <c r="E22">
        <v>0</v>
      </c>
      <c r="F22" t="s">
        <v>14</v>
      </c>
      <c r="G22">
        <f t="shared" si="0"/>
        <v>0</v>
      </c>
      <c r="H22" t="s">
        <v>32</v>
      </c>
    </row>
    <row r="23" spans="1:8" x14ac:dyDescent="0.3">
      <c r="D23" t="s">
        <v>28</v>
      </c>
      <c r="E23">
        <v>41</v>
      </c>
      <c r="F23" t="s">
        <v>14</v>
      </c>
      <c r="G23">
        <f t="shared" si="0"/>
        <v>0.71558499331767511</v>
      </c>
      <c r="H23" t="s">
        <v>32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showGridLines="0" workbookViewId="0">
      <selection activeCell="B2" sqref="B2:K5"/>
    </sheetView>
  </sheetViews>
  <sheetFormatPr defaultRowHeight="14.4" x14ac:dyDescent="0.3"/>
  <sheetData>
    <row r="2" spans="2:8" ht="22.2" x14ac:dyDescent="0.5">
      <c r="B2" s="4" t="s">
        <v>20</v>
      </c>
      <c r="C2" s="5" t="s">
        <v>36</v>
      </c>
      <c r="D2" s="5"/>
      <c r="E2" s="5"/>
      <c r="F2" s="5"/>
      <c r="G2" s="5"/>
      <c r="H2" s="5"/>
    </row>
    <row r="3" spans="2:8" ht="22.2" x14ac:dyDescent="0.5">
      <c r="B3" s="4" t="s">
        <v>21</v>
      </c>
      <c r="C3" s="5" t="s">
        <v>37</v>
      </c>
      <c r="D3" s="5"/>
      <c r="E3" s="5"/>
      <c r="F3" s="5"/>
      <c r="G3" s="5"/>
      <c r="H3" s="5"/>
    </row>
    <row r="4" spans="2:8" ht="22.2" x14ac:dyDescent="0.5">
      <c r="B4" s="4" t="s">
        <v>22</v>
      </c>
      <c r="C4" s="5" t="s">
        <v>38</v>
      </c>
      <c r="D4" s="5"/>
      <c r="E4" s="5"/>
      <c r="F4" s="5"/>
      <c r="G4" s="5"/>
      <c r="H4" s="5"/>
    </row>
    <row r="5" spans="2:8" ht="22.2" x14ac:dyDescent="0.5">
      <c r="B5" s="4" t="s">
        <v>23</v>
      </c>
      <c r="C5" s="5" t="s">
        <v>39</v>
      </c>
      <c r="D5" s="5"/>
      <c r="E5" s="5"/>
      <c r="F5" s="5"/>
      <c r="G5" s="5"/>
      <c r="H5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A6" workbookViewId="0">
      <selection activeCell="G35" sqref="G35"/>
    </sheetView>
  </sheetViews>
  <sheetFormatPr defaultRowHeight="14.4" x14ac:dyDescent="0.3"/>
  <cols>
    <col min="13" max="13" width="10.44140625" customWidth="1"/>
    <col min="14" max="14" width="12.6640625" customWidth="1"/>
    <col min="19" max="19" width="10.6640625" customWidth="1"/>
  </cols>
  <sheetData>
    <row r="1" spans="1:20" x14ac:dyDescent="0.3">
      <c r="A1" t="s">
        <v>0</v>
      </c>
    </row>
    <row r="3" spans="1:20" x14ac:dyDescent="0.3">
      <c r="A3" s="2" t="s">
        <v>24</v>
      </c>
      <c r="B3" s="2">
        <v>75</v>
      </c>
      <c r="C3" s="2" t="s">
        <v>13</v>
      </c>
      <c r="I3" t="s">
        <v>20</v>
      </c>
      <c r="J3" t="s">
        <v>16</v>
      </c>
      <c r="N3">
        <f>B4*COS(0.087)+B5*COS(G16)+B7*COS(G17)+B3*COS(G19)</f>
        <v>-2.385109337170177E-4</v>
      </c>
    </row>
    <row r="4" spans="1:20" x14ac:dyDescent="0.3">
      <c r="A4" s="2" t="s">
        <v>2</v>
      </c>
      <c r="B4" s="2">
        <v>20</v>
      </c>
      <c r="C4" s="2" t="s">
        <v>13</v>
      </c>
      <c r="I4" t="s">
        <v>21</v>
      </c>
      <c r="J4" t="s">
        <v>17</v>
      </c>
      <c r="N4">
        <f>B4*SIN(0.087)+B5*SIN(G16)+B7*SIN(G17)+B3*SIN(G19)</f>
        <v>3.3150483109523066E-4</v>
      </c>
    </row>
    <row r="5" spans="1:20" x14ac:dyDescent="0.3">
      <c r="A5" s="2" t="s">
        <v>3</v>
      </c>
      <c r="B5" s="2">
        <v>60</v>
      </c>
      <c r="C5" s="2" t="s">
        <v>13</v>
      </c>
      <c r="I5" t="s">
        <v>22</v>
      </c>
      <c r="J5" t="s">
        <v>18</v>
      </c>
      <c r="O5">
        <f>B4*COS(F12)+B6*COS(G22)+B8*COS(G18)+G15*COS(G21)+B9*COS(G20)</f>
        <v>5.3336300751993804E-4</v>
      </c>
    </row>
    <row r="6" spans="1:20" x14ac:dyDescent="0.3">
      <c r="A6" s="2" t="s">
        <v>4</v>
      </c>
      <c r="B6" s="2">
        <v>100</v>
      </c>
      <c r="C6" s="2" t="s">
        <v>13</v>
      </c>
      <c r="I6" t="s">
        <v>23</v>
      </c>
      <c r="J6" t="s">
        <v>19</v>
      </c>
      <c r="O6">
        <f>B4*SIN(F12)+B6*SIN(G22)+B8*SIN(G18)+G15*SIN(G21)+B9*SIN(G20)</f>
        <v>1.4039512813432964E-3</v>
      </c>
      <c r="R6" t="s">
        <v>31</v>
      </c>
      <c r="T6">
        <f>(N3^2)+(N4^2)+(O5^2)+(O6^2)</f>
        <v>2.4223382167182384E-6</v>
      </c>
    </row>
    <row r="7" spans="1:20" x14ac:dyDescent="0.3">
      <c r="A7" s="2" t="s">
        <v>5</v>
      </c>
      <c r="B7" s="2">
        <v>50</v>
      </c>
      <c r="C7" s="2" t="s">
        <v>13</v>
      </c>
    </row>
    <row r="8" spans="1:20" x14ac:dyDescent="0.3">
      <c r="A8" s="2" t="s">
        <v>6</v>
      </c>
      <c r="B8" s="2">
        <v>70</v>
      </c>
      <c r="C8" s="2" t="s">
        <v>13</v>
      </c>
    </row>
    <row r="9" spans="1:20" x14ac:dyDescent="0.3">
      <c r="A9" s="2" t="s">
        <v>1</v>
      </c>
      <c r="B9" s="2">
        <v>70</v>
      </c>
      <c r="C9" s="2" t="s">
        <v>13</v>
      </c>
    </row>
    <row r="12" spans="1:20" x14ac:dyDescent="0.3">
      <c r="A12" t="s">
        <v>10</v>
      </c>
      <c r="C12" s="2" t="s">
        <v>11</v>
      </c>
      <c r="D12" s="2">
        <v>5</v>
      </c>
      <c r="E12" s="2" t="s">
        <v>29</v>
      </c>
      <c r="F12" s="2">
        <v>8.6999999999999994E-2</v>
      </c>
      <c r="G12" s="2" t="s">
        <v>30</v>
      </c>
    </row>
    <row r="14" spans="1:20" x14ac:dyDescent="0.3">
      <c r="A14" t="s">
        <v>9</v>
      </c>
    </row>
    <row r="15" spans="1:20" x14ac:dyDescent="0.3">
      <c r="D15" t="s">
        <v>15</v>
      </c>
      <c r="E15">
        <v>0</v>
      </c>
      <c r="F15" t="s">
        <v>13</v>
      </c>
      <c r="G15">
        <f>E15</f>
        <v>0</v>
      </c>
      <c r="H15" t="s">
        <v>13</v>
      </c>
    </row>
    <row r="16" spans="1:20" x14ac:dyDescent="0.3">
      <c r="D16" t="s">
        <v>12</v>
      </c>
      <c r="E16">
        <v>63.668934695035304</v>
      </c>
      <c r="F16" t="s">
        <v>14</v>
      </c>
      <c r="G16">
        <f>RADIANS(E16)</f>
        <v>1.1112325416656179</v>
      </c>
      <c r="H16" t="s">
        <v>32</v>
      </c>
    </row>
    <row r="17" spans="4:8" x14ac:dyDescent="0.3">
      <c r="D17" t="s">
        <v>7</v>
      </c>
      <c r="E17">
        <v>157.06273331379776</v>
      </c>
      <c r="F17" t="s">
        <v>14</v>
      </c>
      <c r="G17">
        <f t="shared" ref="G17:G22" si="0">RADIANS(E17)</f>
        <v>2.7412618285075552</v>
      </c>
      <c r="H17" t="s">
        <v>32</v>
      </c>
    </row>
    <row r="18" spans="4:8" x14ac:dyDescent="0.3">
      <c r="D18" t="s">
        <v>8</v>
      </c>
      <c r="E18">
        <v>248.70994699326121</v>
      </c>
      <c r="F18" t="s">
        <v>14</v>
      </c>
      <c r="G18">
        <f t="shared" si="0"/>
        <v>4.3408074574929794</v>
      </c>
      <c r="H18" t="s">
        <v>32</v>
      </c>
    </row>
    <row r="19" spans="4:8" x14ac:dyDescent="0.3">
      <c r="D19" t="s">
        <v>25</v>
      </c>
      <c r="E19">
        <v>269.62457846256677</v>
      </c>
      <c r="F19" t="s">
        <v>14</v>
      </c>
      <c r="G19">
        <f t="shared" si="0"/>
        <v>4.7058366384735812</v>
      </c>
      <c r="H19" t="s">
        <v>32</v>
      </c>
    </row>
    <row r="20" spans="4:8" x14ac:dyDescent="0.3">
      <c r="D20" t="s">
        <v>26</v>
      </c>
      <c r="E20">
        <v>181.74546319724223</v>
      </c>
      <c r="F20" t="s">
        <v>14</v>
      </c>
      <c r="G20">
        <f t="shared" si="0"/>
        <v>3.1720567333540575</v>
      </c>
      <c r="H20" t="s">
        <v>32</v>
      </c>
    </row>
    <row r="21" spans="4:8" x14ac:dyDescent="0.3">
      <c r="D21" t="s">
        <v>27</v>
      </c>
      <c r="E21">
        <v>0</v>
      </c>
      <c r="F21" t="s">
        <v>14</v>
      </c>
      <c r="G21">
        <f t="shared" si="0"/>
        <v>0</v>
      </c>
      <c r="H21" t="s">
        <v>32</v>
      </c>
    </row>
    <row r="22" spans="4:8" x14ac:dyDescent="0.3">
      <c r="D22" t="s">
        <v>28</v>
      </c>
      <c r="E22">
        <v>41.009604555893958</v>
      </c>
      <c r="F22" t="s">
        <v>14</v>
      </c>
      <c r="G22">
        <f t="shared" si="0"/>
        <v>0.71575262444121646</v>
      </c>
      <c r="H22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A3" workbookViewId="0">
      <selection activeCell="E15" sqref="E15:E22"/>
    </sheetView>
  </sheetViews>
  <sheetFormatPr defaultRowHeight="14.4" x14ac:dyDescent="0.3"/>
  <cols>
    <col min="13" max="13" width="10.5546875" customWidth="1"/>
    <col min="14" max="14" width="10.6640625" customWidth="1"/>
    <col min="19" max="19" width="10.44140625" customWidth="1"/>
  </cols>
  <sheetData>
    <row r="1" spans="1:20" x14ac:dyDescent="0.3">
      <c r="A1" t="s">
        <v>0</v>
      </c>
    </row>
    <row r="3" spans="1:20" x14ac:dyDescent="0.3">
      <c r="A3" s="2" t="s">
        <v>24</v>
      </c>
      <c r="B3" s="2">
        <v>75</v>
      </c>
      <c r="C3" s="2" t="s">
        <v>13</v>
      </c>
      <c r="I3" t="s">
        <v>20</v>
      </c>
      <c r="J3" t="s">
        <v>16</v>
      </c>
      <c r="N3">
        <f>B4*COS(0.087)+B5*COS(G16)+B7*COS(G17)+B3*COS(G19)</f>
        <v>-3.2916209692834819E-4</v>
      </c>
    </row>
    <row r="4" spans="1:20" x14ac:dyDescent="0.3">
      <c r="A4" s="2" t="s">
        <v>2</v>
      </c>
      <c r="B4" s="2">
        <v>20</v>
      </c>
      <c r="C4" s="2" t="s">
        <v>13</v>
      </c>
      <c r="I4" t="s">
        <v>21</v>
      </c>
      <c r="J4" t="s">
        <v>17</v>
      </c>
      <c r="N4">
        <f>B4*SIN(0.087)+B5*SIN(G16)+B7*SIN(G17)+B3*SIN(G19)</f>
        <v>2.6016991314747884E-4</v>
      </c>
    </row>
    <row r="5" spans="1:20" x14ac:dyDescent="0.3">
      <c r="A5" s="2" t="s">
        <v>3</v>
      </c>
      <c r="B5" s="2">
        <v>60</v>
      </c>
      <c r="C5" s="2" t="s">
        <v>13</v>
      </c>
      <c r="I5" t="s">
        <v>22</v>
      </c>
      <c r="J5" t="s">
        <v>18</v>
      </c>
      <c r="O5">
        <f>B4*COS(F12)+B6*COS(G22)+B8*COS(G18)+G15*COS(G21)+B9*COS(G20)</f>
        <v>-1.0796486421043028E-3</v>
      </c>
    </row>
    <row r="6" spans="1:20" x14ac:dyDescent="0.3">
      <c r="A6" s="2" t="s">
        <v>4</v>
      </c>
      <c r="B6" s="2">
        <v>100</v>
      </c>
      <c r="C6" s="2" t="s">
        <v>13</v>
      </c>
      <c r="I6" t="s">
        <v>23</v>
      </c>
      <c r="J6" t="s">
        <v>19</v>
      </c>
      <c r="O6">
        <f>B4*SIN(F12)+B6*SIN(G22)+B8*SIN(G18)+G15*SIN(G21)+B9*SIN(G20)</f>
        <v>-5.7236288649598066E-4</v>
      </c>
      <c r="R6" t="s">
        <v>31</v>
      </c>
      <c r="T6">
        <f>(N3^2)+(N4^2)+(O5^2)+(O6^2)</f>
        <v>1.6692765339971098E-6</v>
      </c>
    </row>
    <row r="7" spans="1:20" x14ac:dyDescent="0.3">
      <c r="A7" s="2" t="s">
        <v>5</v>
      </c>
      <c r="B7" s="2">
        <v>50</v>
      </c>
      <c r="C7" s="2" t="s">
        <v>13</v>
      </c>
    </row>
    <row r="8" spans="1:20" x14ac:dyDescent="0.3">
      <c r="A8" s="2" t="s">
        <v>6</v>
      </c>
      <c r="B8" s="2">
        <v>70</v>
      </c>
      <c r="C8" s="2" t="s">
        <v>13</v>
      </c>
    </row>
    <row r="9" spans="1:20" x14ac:dyDescent="0.3">
      <c r="A9" s="2" t="s">
        <v>1</v>
      </c>
      <c r="B9" s="2">
        <v>70</v>
      </c>
      <c r="C9" s="2" t="s">
        <v>13</v>
      </c>
    </row>
    <row r="12" spans="1:20" x14ac:dyDescent="0.3">
      <c r="A12" t="s">
        <v>10</v>
      </c>
      <c r="C12" s="2" t="s">
        <v>11</v>
      </c>
      <c r="D12" s="2">
        <v>10</v>
      </c>
      <c r="E12" s="2" t="s">
        <v>29</v>
      </c>
      <c r="F12" s="2">
        <v>0.17499999999999999</v>
      </c>
      <c r="G12" s="2" t="s">
        <v>30</v>
      </c>
    </row>
    <row r="14" spans="1:20" x14ac:dyDescent="0.3">
      <c r="A14" t="s">
        <v>9</v>
      </c>
    </row>
    <row r="15" spans="1:20" x14ac:dyDescent="0.3">
      <c r="D15" t="s">
        <v>15</v>
      </c>
      <c r="E15">
        <v>-1.1745320739351963E-5</v>
      </c>
      <c r="F15" t="s">
        <v>13</v>
      </c>
      <c r="G15">
        <f>E15</f>
        <v>-1.1745320739351963E-5</v>
      </c>
      <c r="H15" t="s">
        <v>13</v>
      </c>
    </row>
    <row r="16" spans="1:20" x14ac:dyDescent="0.3">
      <c r="D16" t="s">
        <v>12</v>
      </c>
      <c r="E16">
        <v>63.668806443166879</v>
      </c>
      <c r="F16" t="s">
        <v>14</v>
      </c>
      <c r="G16">
        <f>RADIANS(E16)</f>
        <v>1.111230303248242</v>
      </c>
      <c r="H16" t="s">
        <v>32</v>
      </c>
    </row>
    <row r="17" spans="4:8" x14ac:dyDescent="0.3">
      <c r="D17" t="s">
        <v>7</v>
      </c>
      <c r="E17">
        <v>157.06274962588279</v>
      </c>
      <c r="F17" t="s">
        <v>14</v>
      </c>
      <c r="G17">
        <f t="shared" ref="G17:G22" si="0">RADIANS(E17)</f>
        <v>2.7412621132071466</v>
      </c>
      <c r="H17" t="s">
        <v>32</v>
      </c>
    </row>
    <row r="18" spans="4:8" x14ac:dyDescent="0.3">
      <c r="D18" t="s">
        <v>8</v>
      </c>
      <c r="E18">
        <v>248.79693289855626</v>
      </c>
      <c r="F18" t="s">
        <v>14</v>
      </c>
      <c r="G18">
        <f t="shared" si="0"/>
        <v>4.3423256479432064</v>
      </c>
      <c r="H18" t="s">
        <v>32</v>
      </c>
    </row>
    <row r="19" spans="4:8" x14ac:dyDescent="0.3">
      <c r="D19" t="s">
        <v>25</v>
      </c>
      <c r="E19">
        <v>269.62442148880154</v>
      </c>
      <c r="F19" t="s">
        <v>14</v>
      </c>
      <c r="G19">
        <f t="shared" si="0"/>
        <v>4.7058338987645385</v>
      </c>
      <c r="H19" t="s">
        <v>32</v>
      </c>
    </row>
    <row r="20" spans="4:8" x14ac:dyDescent="0.3">
      <c r="D20" t="s">
        <v>26</v>
      </c>
      <c r="E20">
        <v>183.08801899136898</v>
      </c>
      <c r="F20" t="s">
        <v>14</v>
      </c>
      <c r="G20">
        <f t="shared" si="0"/>
        <v>3.1954887523532962</v>
      </c>
      <c r="H20" t="s">
        <v>32</v>
      </c>
    </row>
    <row r="21" spans="4:8" x14ac:dyDescent="0.3">
      <c r="D21" t="s">
        <v>27</v>
      </c>
      <c r="E21">
        <v>-4.613011225595789E-13</v>
      </c>
      <c r="F21" t="s">
        <v>14</v>
      </c>
      <c r="G21">
        <f t="shared" si="0"/>
        <v>-8.0512234318105431E-15</v>
      </c>
      <c r="H21" t="s">
        <v>32</v>
      </c>
    </row>
    <row r="22" spans="4:8" x14ac:dyDescent="0.3">
      <c r="D22" t="s">
        <v>28</v>
      </c>
      <c r="E22">
        <v>40.957176302689831</v>
      </c>
      <c r="F22" t="s">
        <v>14</v>
      </c>
      <c r="G22">
        <f t="shared" si="0"/>
        <v>0.71483757880173526</v>
      </c>
      <c r="H22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E15" sqref="E15:E22"/>
    </sheetView>
  </sheetViews>
  <sheetFormatPr defaultRowHeight="14.4" x14ac:dyDescent="0.3"/>
  <cols>
    <col min="13" max="13" width="10.5546875" customWidth="1"/>
    <col min="14" max="14" width="10.6640625" customWidth="1"/>
    <col min="19" max="19" width="10.5546875" customWidth="1"/>
  </cols>
  <sheetData>
    <row r="1" spans="1:20" x14ac:dyDescent="0.3">
      <c r="A1" t="s">
        <v>0</v>
      </c>
    </row>
    <row r="3" spans="1:20" x14ac:dyDescent="0.3">
      <c r="A3" s="2" t="s">
        <v>24</v>
      </c>
      <c r="B3" s="2">
        <v>75</v>
      </c>
      <c r="C3" s="2" t="s">
        <v>13</v>
      </c>
      <c r="I3" t="s">
        <v>20</v>
      </c>
      <c r="J3" t="s">
        <v>16</v>
      </c>
      <c r="N3">
        <f>B4*COS(0.087)+B5*COS(G16)+B7*COS(G17)+B3*COS(G19)</f>
        <v>-1.7664172417597435E-4</v>
      </c>
    </row>
    <row r="4" spans="1:20" x14ac:dyDescent="0.3">
      <c r="A4" s="2" t="s">
        <v>2</v>
      </c>
      <c r="B4" s="2">
        <v>20</v>
      </c>
      <c r="C4" s="2" t="s">
        <v>13</v>
      </c>
      <c r="I4" t="s">
        <v>21</v>
      </c>
      <c r="J4" t="s">
        <v>17</v>
      </c>
      <c r="N4">
        <f>B4*SIN(0.087)+B5*SIN(G16)+B7*SIN(G17)+B3*SIN(G19)</f>
        <v>-5.0071295807185834E-4</v>
      </c>
    </row>
    <row r="5" spans="1:20" x14ac:dyDescent="0.3">
      <c r="A5" s="2" t="s">
        <v>3</v>
      </c>
      <c r="B5" s="2">
        <v>60</v>
      </c>
      <c r="C5" s="2" t="s">
        <v>13</v>
      </c>
      <c r="I5" t="s">
        <v>22</v>
      </c>
      <c r="J5" t="s">
        <v>18</v>
      </c>
      <c r="O5">
        <f>B4*COS(F12)+B6*COS(G22)+B8*COS(G18)+G15*COS(G21)+B9*COS(G20)</f>
        <v>-5.1477018668322216E-4</v>
      </c>
    </row>
    <row r="6" spans="1:20" x14ac:dyDescent="0.3">
      <c r="A6" s="2" t="s">
        <v>4</v>
      </c>
      <c r="B6" s="2">
        <v>100</v>
      </c>
      <c r="C6" s="2" t="s">
        <v>13</v>
      </c>
      <c r="I6" t="s">
        <v>23</v>
      </c>
      <c r="J6" t="s">
        <v>19</v>
      </c>
      <c r="O6">
        <f>B4*SIN(F12)+B6*SIN(G22)+B8*SIN(G18)+G15*SIN(G21)+B9*SIN(G20)</f>
        <v>-3.066447021939922E-4</v>
      </c>
      <c r="R6" t="s">
        <v>31</v>
      </c>
      <c r="T6">
        <f>(N3^2)+(N4^2)+(O5^2)+(O6^2)</f>
        <v>6.4093508358245318E-7</v>
      </c>
    </row>
    <row r="7" spans="1:20" x14ac:dyDescent="0.3">
      <c r="A7" s="2" t="s">
        <v>5</v>
      </c>
      <c r="B7" s="2">
        <v>50</v>
      </c>
      <c r="C7" s="2" t="s">
        <v>13</v>
      </c>
    </row>
    <row r="8" spans="1:20" x14ac:dyDescent="0.3">
      <c r="A8" s="2" t="s">
        <v>6</v>
      </c>
      <c r="B8" s="2">
        <v>70</v>
      </c>
      <c r="C8" s="2" t="s">
        <v>13</v>
      </c>
    </row>
    <row r="9" spans="1:20" x14ac:dyDescent="0.3">
      <c r="A9" s="2" t="s">
        <v>1</v>
      </c>
      <c r="B9" s="2">
        <v>70</v>
      </c>
      <c r="C9" s="2" t="s">
        <v>13</v>
      </c>
    </row>
    <row r="12" spans="1:20" x14ac:dyDescent="0.3">
      <c r="A12" t="s">
        <v>10</v>
      </c>
      <c r="C12" s="2" t="s">
        <v>11</v>
      </c>
      <c r="D12" s="2">
        <v>15</v>
      </c>
      <c r="E12" s="2" t="s">
        <v>29</v>
      </c>
      <c r="F12" s="2">
        <v>0.26200000000000001</v>
      </c>
      <c r="G12" s="2" t="s">
        <v>30</v>
      </c>
    </row>
    <row r="14" spans="1:20" x14ac:dyDescent="0.3">
      <c r="A14" t="s">
        <v>9</v>
      </c>
    </row>
    <row r="15" spans="1:20" x14ac:dyDescent="0.3">
      <c r="D15" t="s">
        <v>15</v>
      </c>
      <c r="E15">
        <v>0</v>
      </c>
      <c r="F15" t="s">
        <v>13</v>
      </c>
      <c r="G15">
        <f>E15</f>
        <v>0</v>
      </c>
      <c r="H15" t="s">
        <v>13</v>
      </c>
    </row>
    <row r="16" spans="1:20" x14ac:dyDescent="0.3">
      <c r="D16" t="s">
        <v>12</v>
      </c>
      <c r="E16">
        <v>62.727980297348346</v>
      </c>
      <c r="F16" t="s">
        <v>14</v>
      </c>
      <c r="G16">
        <f>RADIANS(E16)</f>
        <v>1.0948097893148603</v>
      </c>
      <c r="H16" t="s">
        <v>32</v>
      </c>
    </row>
    <row r="17" spans="4:8" x14ac:dyDescent="0.3">
      <c r="D17" t="s">
        <v>7</v>
      </c>
      <c r="E17">
        <v>156.5279161147082</v>
      </c>
      <c r="F17" t="s">
        <v>14</v>
      </c>
      <c r="G17">
        <f t="shared" ref="G17:G22" si="0">RADIANS(E17)</f>
        <v>2.7319275074871485</v>
      </c>
      <c r="H17" t="s">
        <v>32</v>
      </c>
    </row>
    <row r="18" spans="4:8" x14ac:dyDescent="0.3">
      <c r="D18" t="s">
        <v>8</v>
      </c>
      <c r="E18">
        <v>248.51131815126192</v>
      </c>
      <c r="F18" t="s">
        <v>14</v>
      </c>
      <c r="G18">
        <f t="shared" si="0"/>
        <v>4.3373407302106681</v>
      </c>
      <c r="H18" t="s">
        <v>32</v>
      </c>
    </row>
    <row r="19" spans="4:8" x14ac:dyDescent="0.3">
      <c r="D19" t="s">
        <v>25</v>
      </c>
      <c r="E19">
        <v>268.81216980519434</v>
      </c>
      <c r="F19" t="s">
        <v>14</v>
      </c>
      <c r="G19">
        <f t="shared" si="0"/>
        <v>4.6916574325307252</v>
      </c>
      <c r="H19" t="s">
        <v>32</v>
      </c>
    </row>
    <row r="20" spans="4:8" x14ac:dyDescent="0.3">
      <c r="D20" t="s">
        <v>26</v>
      </c>
      <c r="E20">
        <v>183.97805391855215</v>
      </c>
      <c r="F20" t="s">
        <v>14</v>
      </c>
      <c r="G20">
        <f t="shared" si="0"/>
        <v>3.2110227922903904</v>
      </c>
      <c r="H20" t="s">
        <v>32</v>
      </c>
    </row>
    <row r="21" spans="4:8" x14ac:dyDescent="0.3">
      <c r="D21" t="s">
        <v>27</v>
      </c>
      <c r="E21">
        <v>0</v>
      </c>
      <c r="F21" t="s">
        <v>14</v>
      </c>
      <c r="G21">
        <f t="shared" si="0"/>
        <v>0</v>
      </c>
      <c r="H21" t="s">
        <v>32</v>
      </c>
    </row>
    <row r="22" spans="4:8" x14ac:dyDescent="0.3">
      <c r="D22" t="s">
        <v>28</v>
      </c>
      <c r="E22">
        <v>40.39845706712758</v>
      </c>
      <c r="F22" t="s">
        <v>14</v>
      </c>
      <c r="G22">
        <f t="shared" si="0"/>
        <v>0.70508608854694821</v>
      </c>
      <c r="H22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K25" sqref="K25"/>
    </sheetView>
  </sheetViews>
  <sheetFormatPr defaultRowHeight="14.4" x14ac:dyDescent="0.3"/>
  <cols>
    <col min="13" max="13" width="10.44140625" customWidth="1"/>
    <col min="14" max="14" width="11.109375" customWidth="1"/>
    <col min="19" max="19" width="10.5546875" customWidth="1"/>
  </cols>
  <sheetData>
    <row r="1" spans="1:20" x14ac:dyDescent="0.3">
      <c r="A1" t="s">
        <v>0</v>
      </c>
    </row>
    <row r="3" spans="1:20" x14ac:dyDescent="0.3">
      <c r="A3" s="2" t="s">
        <v>24</v>
      </c>
      <c r="B3" s="2">
        <v>75</v>
      </c>
      <c r="C3" s="2" t="s">
        <v>13</v>
      </c>
      <c r="D3" s="2"/>
      <c r="E3" s="2"/>
      <c r="F3" s="2"/>
      <c r="G3" s="2"/>
      <c r="I3" t="s">
        <v>20</v>
      </c>
      <c r="J3" t="s">
        <v>16</v>
      </c>
      <c r="N3">
        <f>B4*COS(0.087)+B5*COS(G16)+B7*COS(G17)+B3*COS(G19)</f>
        <v>-7.3128926287147067E-4</v>
      </c>
    </row>
    <row r="4" spans="1:20" x14ac:dyDescent="0.3">
      <c r="A4" s="2" t="s">
        <v>2</v>
      </c>
      <c r="B4" s="2">
        <v>20</v>
      </c>
      <c r="C4" s="2" t="s">
        <v>13</v>
      </c>
      <c r="D4" s="2"/>
      <c r="E4" s="2"/>
      <c r="F4" s="2"/>
      <c r="G4" s="2"/>
      <c r="I4" t="s">
        <v>21</v>
      </c>
      <c r="J4" t="s">
        <v>17</v>
      </c>
      <c r="N4">
        <f>B4*SIN(0.087)+B5*SIN(G16)+B7*SIN(G17)+B3*SIN(G19)</f>
        <v>-3.1469510452097893E-4</v>
      </c>
    </row>
    <row r="5" spans="1:20" x14ac:dyDescent="0.3">
      <c r="A5" s="2" t="s">
        <v>3</v>
      </c>
      <c r="B5" s="2">
        <v>60</v>
      </c>
      <c r="C5" s="2" t="s">
        <v>13</v>
      </c>
      <c r="D5" s="2"/>
      <c r="E5" s="2"/>
      <c r="F5" s="2"/>
      <c r="G5" s="2"/>
      <c r="I5" t="s">
        <v>22</v>
      </c>
      <c r="J5" t="s">
        <v>18</v>
      </c>
      <c r="O5">
        <f>B4*COS(F12)+B6*COS(G22)+B8*COS(G18)+G15*COS(G21)+B9*COS(G20)</f>
        <v>-5.147378442416084E-5</v>
      </c>
    </row>
    <row r="6" spans="1:20" x14ac:dyDescent="0.3">
      <c r="A6" s="2" t="s">
        <v>4</v>
      </c>
      <c r="B6" s="2">
        <v>100</v>
      </c>
      <c r="C6" s="2" t="s">
        <v>13</v>
      </c>
      <c r="D6" s="2"/>
      <c r="E6" s="2"/>
      <c r="F6" s="2"/>
      <c r="G6" s="2"/>
      <c r="I6" t="s">
        <v>23</v>
      </c>
      <c r="J6" t="s">
        <v>19</v>
      </c>
      <c r="O6">
        <f>B4*SIN(F12)+B6*SIN(G22)+B8*SIN(G18)+G15*SIN(G21)+B9*SIN(G20)</f>
        <v>-4.9518184331187598E-4</v>
      </c>
      <c r="R6" t="s">
        <v>31</v>
      </c>
      <c r="T6">
        <f>(N3^2)+(N4^2)+(O5^2)+(O6^2)</f>
        <v>8.8167160322926109E-7</v>
      </c>
    </row>
    <row r="7" spans="1:20" x14ac:dyDescent="0.3">
      <c r="A7" s="2" t="s">
        <v>5</v>
      </c>
      <c r="B7" s="2">
        <v>50</v>
      </c>
      <c r="C7" s="2" t="s">
        <v>13</v>
      </c>
      <c r="D7" s="2"/>
      <c r="E7" s="2"/>
      <c r="F7" s="2"/>
      <c r="G7" s="2"/>
    </row>
    <row r="8" spans="1:20" x14ac:dyDescent="0.3">
      <c r="A8" s="2" t="s">
        <v>6</v>
      </c>
      <c r="B8" s="2">
        <v>70</v>
      </c>
      <c r="C8" s="2" t="s">
        <v>13</v>
      </c>
      <c r="D8" s="2"/>
      <c r="E8" s="2"/>
      <c r="F8" s="2"/>
      <c r="G8" s="2"/>
    </row>
    <row r="9" spans="1:20" x14ac:dyDescent="0.3">
      <c r="A9" s="2" t="s">
        <v>1</v>
      </c>
      <c r="B9" s="2">
        <v>70</v>
      </c>
      <c r="C9" s="2" t="s">
        <v>13</v>
      </c>
      <c r="D9" s="2"/>
      <c r="E9" s="2"/>
      <c r="F9" s="2"/>
      <c r="G9" s="2"/>
    </row>
    <row r="10" spans="1:20" x14ac:dyDescent="0.3">
      <c r="A10" s="2"/>
      <c r="B10" s="2"/>
      <c r="C10" s="2"/>
      <c r="D10" s="2"/>
      <c r="E10" s="2"/>
      <c r="F10" s="2"/>
      <c r="G10" s="2"/>
    </row>
    <row r="11" spans="1:20" x14ac:dyDescent="0.3">
      <c r="A11" s="2"/>
      <c r="B11" s="2"/>
      <c r="C11" s="2"/>
      <c r="D11" s="2"/>
      <c r="E11" s="2"/>
      <c r="F11" s="2"/>
      <c r="G11" s="2"/>
    </row>
    <row r="12" spans="1:20" x14ac:dyDescent="0.3">
      <c r="A12" s="1" t="s">
        <v>10</v>
      </c>
      <c r="B12" s="2"/>
      <c r="C12" s="2" t="s">
        <v>11</v>
      </c>
      <c r="D12" s="2">
        <v>20</v>
      </c>
      <c r="E12" s="2" t="s">
        <v>29</v>
      </c>
      <c r="F12" s="2">
        <v>0.34899999999999998</v>
      </c>
      <c r="G12" s="2" t="s">
        <v>30</v>
      </c>
    </row>
    <row r="14" spans="1:20" x14ac:dyDescent="0.3">
      <c r="A14" t="s">
        <v>9</v>
      </c>
      <c r="D14" s="2"/>
      <c r="E14" s="2"/>
      <c r="F14" s="2"/>
      <c r="G14" s="2"/>
      <c r="H14" s="2"/>
    </row>
    <row r="15" spans="1:20" x14ac:dyDescent="0.3">
      <c r="D15" t="s">
        <v>15</v>
      </c>
      <c r="E15">
        <v>0</v>
      </c>
      <c r="F15" t="s">
        <v>13</v>
      </c>
      <c r="G15">
        <f>E15</f>
        <v>0</v>
      </c>
      <c r="H15" t="s">
        <v>13</v>
      </c>
    </row>
    <row r="16" spans="1:20" x14ac:dyDescent="0.3">
      <c r="D16" t="s">
        <v>12</v>
      </c>
      <c r="E16">
        <v>61.700151517483576</v>
      </c>
      <c r="F16" t="s">
        <v>14</v>
      </c>
      <c r="G16">
        <f>RADIANS(E16)</f>
        <v>1.0768707929594641</v>
      </c>
      <c r="H16" t="s">
        <v>32</v>
      </c>
    </row>
    <row r="17" spans="4:8" x14ac:dyDescent="0.3">
      <c r="D17" t="s">
        <v>7</v>
      </c>
      <c r="E17">
        <v>155.94076937878316</v>
      </c>
      <c r="F17" t="s">
        <v>14</v>
      </c>
      <c r="G17">
        <f t="shared" ref="G17:G22" si="0">RADIANS(E17)</f>
        <v>2.7216798637529185</v>
      </c>
      <c r="H17" t="s">
        <v>32</v>
      </c>
    </row>
    <row r="18" spans="4:8" x14ac:dyDescent="0.3">
      <c r="D18" t="s">
        <v>8</v>
      </c>
      <c r="E18">
        <v>248.31251451173137</v>
      </c>
      <c r="F18" t="s">
        <v>14</v>
      </c>
      <c r="G18">
        <f t="shared" si="0"/>
        <v>4.3338709521359124</v>
      </c>
      <c r="H18" t="s">
        <v>32</v>
      </c>
    </row>
    <row r="19" spans="4:8" x14ac:dyDescent="0.3">
      <c r="D19" t="s">
        <v>25</v>
      </c>
      <c r="E19">
        <v>267.92619098556764</v>
      </c>
      <c r="F19" t="s">
        <v>14</v>
      </c>
      <c r="G19">
        <f t="shared" si="0"/>
        <v>4.6761941850253068</v>
      </c>
      <c r="H19" t="s">
        <v>32</v>
      </c>
    </row>
    <row r="20" spans="4:8" x14ac:dyDescent="0.3">
      <c r="D20" t="s">
        <v>26</v>
      </c>
      <c r="E20">
        <v>184.75290908448022</v>
      </c>
      <c r="F20" t="s">
        <v>14</v>
      </c>
      <c r="G20">
        <f t="shared" si="0"/>
        <v>3.2245465661619224</v>
      </c>
      <c r="H20" t="s">
        <v>32</v>
      </c>
    </row>
    <row r="21" spans="4:8" x14ac:dyDescent="0.3">
      <c r="D21" t="s">
        <v>27</v>
      </c>
      <c r="E21">
        <v>0</v>
      </c>
      <c r="F21" t="s">
        <v>14</v>
      </c>
      <c r="G21">
        <f t="shared" si="0"/>
        <v>0</v>
      </c>
      <c r="H21" t="s">
        <v>32</v>
      </c>
    </row>
    <row r="22" spans="4:8" x14ac:dyDescent="0.3">
      <c r="D22" t="s">
        <v>28</v>
      </c>
      <c r="E22">
        <v>39.795837033323927</v>
      </c>
      <c r="F22" t="s">
        <v>14</v>
      </c>
      <c r="G22">
        <f t="shared" si="0"/>
        <v>0.69456838481859484</v>
      </c>
      <c r="H2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Αρχική λύση</vt:lpstr>
      <vt:lpstr>Φύλλο1</vt:lpstr>
      <vt:lpstr>Solver για φ1=5</vt:lpstr>
      <vt:lpstr>Solver για φ1=10</vt:lpstr>
      <vt:lpstr>Solver για φ1=15</vt:lpstr>
      <vt:lpstr>Solver για φ1=20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2022-05-11T06:56:28Z</dcterms:modified>
</cp:coreProperties>
</file>